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2" yWindow="600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<sst xmlns="http://schemas.openxmlformats.org/spreadsheetml/2006/main" count="54" uniqueCount="54">
  <si>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</si>
  <si>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</si>
  <si>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</si>
  <si>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</si>
  <si>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</si>
  <si>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</si>
  <si>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</si>
  <si>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</si>
  <si>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</si>
  <si>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</si>
  <si>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</si>
  <si>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</si>
  <si>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</si>
  <si>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</si>
  <si>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</si>
  <si>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</si>
  <si>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</si>
  <si>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</si>
  <si>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</si>
  <si>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</si>
  <si>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</si>
  <si>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</si>
  <si>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</si>
  <si>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</si>
  <si>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</si>
  <si>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</si>
  <si>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</si>
  <si>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</si>
  <si>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</si>
  <si>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</si>
  <si>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</si>
  <si>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</si>
  <si>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</si>
  <si>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</si>
  <si>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</si>
  <si>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</si>
  <si>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</si>
  <si>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</si>
  <si>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</si>
  <si>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</si>
  <si>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</si>
  <si>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</si>
  <si>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</si>
  <si>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</si>
  <si>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</si>
  <si>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</si>
  <si>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</si>
  <si>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</si>
  <si>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</si>
  <si>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</si>
  <si>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</si>
  <si>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</si>
  <si>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більше 200 %</t>
  </si>
  <si>
    <t>станом на 13 квітня 2020 року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</si>
</sst>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.0"/>
    <numFmt numFmtId="175" formatCode="000000"/>
    <numFmt numFmtId="176" formatCode="0.0"/>
    <numFmt numFmtId="177" formatCode="0.000"/>
    <numFmt numFmtId="178" formatCode="0.0000"/>
    <numFmt numFmtId="179" formatCode="#,##0.000"/>
    <numFmt numFmtId="180" formatCode="#0.000"/>
    <numFmt numFmtId="181" formatCode="_-* #,##0\ &quot;₽&quot;_-;\-* #,##0\ &quot;₽&quot;_-;_-* &quot;-&quot;\ &quot;₽&quot;_-;_-@_-"/>
    <numFmt numFmtId="182" formatCode="_-* #,##0_-;\-* #,##0_-;_-* &quot;-&quot;_-;_-@_-"/>
    <numFmt numFmtId="183" formatCode="_-* #,##0.00\ &quot;₽&quot;_-;\-* #,##0.00\ &quot;₽&quot;_-;_-* &quot;-&quot;??\ &quot;₽&quot;_-;_-@_-"/>
    <numFmt numFmtId="184" formatCode="_-* #,##0.00_-;\-* #,##0.00_-;_-* &quot;-&quot;??_-;_-@_-"/>
  </numFmts>
  <fonts count="37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1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3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174" fontId="24" fillId="26" borderId="12" xfId="58" applyNumberFormat="1" applyFont="1" applyFill="1" applyBorder="1" applyAlignment="1">
      <alignment horizontal="center" vertical="center" wrapText="1" shrinkToFit="1"/>
      <protection/>
    </xf>
    <xf numFmtId="174" fontId="24" fillId="26" borderId="13" xfId="58" applyNumberFormat="1" applyFont="1" applyFill="1" applyBorder="1" applyAlignment="1">
      <alignment horizontal="center" vertical="center" wrapText="1" shrinkToFi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33" borderId="0" xfId="54" applyFont="1" applyFill="1" applyBorder="1">
      <alignment/>
      <protection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74" fontId="24" fillId="0" borderId="13" xfId="58" applyNumberFormat="1" applyFont="1" applyFill="1" applyBorder="1" applyAlignment="1">
      <alignment horizontal="right" wrapText="1" shrinkToFit="1"/>
      <protection/>
    </xf>
    <xf numFmtId="175" fontId="24" fillId="0" borderId="14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25" fillId="0" borderId="15" xfId="58" applyNumberFormat="1" applyFont="1" applyFill="1" applyBorder="1" applyAlignment="1" applyProtection="1">
      <alignment horizontal="right"/>
      <protection/>
    </xf>
    <xf numFmtId="174" fontId="25" fillId="0" borderId="16" xfId="58" applyNumberFormat="1" applyFont="1" applyFill="1" applyBorder="1" applyAlignment="1">
      <alignment horizontal="right" wrapText="1" shrinkToFit="1"/>
      <protection/>
    </xf>
    <xf numFmtId="49" fontId="25" fillId="0" borderId="17" xfId="58" applyNumberFormat="1" applyFont="1" applyFill="1" applyBorder="1" applyAlignment="1" applyProtection="1">
      <alignment horizontal="right"/>
      <protection/>
    </xf>
    <xf numFmtId="174" fontId="25" fillId="0" borderId="18" xfId="58" applyNumberFormat="1" applyFont="1" applyFill="1" applyBorder="1" applyAlignment="1">
      <alignment horizontal="right" wrapText="1" shrinkToFit="1"/>
      <protection/>
    </xf>
    <xf numFmtId="174" fontId="25" fillId="0" borderId="19" xfId="58" applyNumberFormat="1" applyFont="1" applyFill="1" applyBorder="1" applyAlignment="1">
      <alignment horizontal="right" wrapText="1" shrinkToFit="1"/>
      <protection/>
    </xf>
    <xf numFmtId="174" fontId="24" fillId="0" borderId="12" xfId="58" applyNumberFormat="1" applyFont="1" applyFill="1" applyBorder="1" applyAlignment="1">
      <alignment horizontal="right" wrapText="1" shrinkToFit="1"/>
      <protection/>
    </xf>
    <xf numFmtId="0" fontId="25" fillId="0" borderId="20" xfId="58" applyFont="1" applyFill="1" applyBorder="1" applyAlignment="1" applyProtection="1">
      <alignment horizontal="left" vertical="center" wrapText="1"/>
      <protection/>
    </xf>
    <xf numFmtId="0" fontId="25" fillId="0" borderId="21" xfId="58" applyFont="1" applyFill="1" applyBorder="1" applyAlignment="1" applyProtection="1">
      <alignment horizontal="left" vertical="center" wrapText="1"/>
      <protection/>
    </xf>
    <xf numFmtId="49" fontId="22" fillId="0" borderId="22" xfId="58" applyNumberFormat="1" applyFont="1" applyFill="1" applyBorder="1" applyAlignment="1" applyProtection="1">
      <alignment horizontal="right"/>
      <protection/>
    </xf>
    <xf numFmtId="0" fontId="25" fillId="0" borderId="23" xfId="58" applyFont="1" applyFill="1" applyBorder="1" applyAlignment="1" applyProtection="1">
      <alignment horizontal="right" wrapText="1"/>
      <protection/>
    </xf>
    <xf numFmtId="176" fontId="25" fillId="0" borderId="20" xfId="54" applyNumberFormat="1" applyFont="1" applyFill="1" applyBorder="1" applyAlignment="1">
      <alignment horizontal="right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0" fontId="25" fillId="0" borderId="20" xfId="58" applyFont="1" applyFill="1" applyBorder="1" applyAlignment="1" applyProtection="1">
      <alignment horizontal="righ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right" wrapText="1"/>
      <protection/>
    </xf>
    <xf numFmtId="2" fontId="25" fillId="0" borderId="20" xfId="54" applyNumberFormat="1" applyFont="1" applyFill="1" applyBorder="1" applyAlignment="1">
      <alignment horizontal="right"/>
      <protection/>
    </xf>
    <xf numFmtId="49" fontId="22" fillId="0" borderId="17" xfId="58" applyNumberFormat="1" applyFont="1" applyFill="1" applyBorder="1" applyAlignment="1" applyProtection="1">
      <alignment horizontal="right"/>
      <protection/>
    </xf>
    <xf numFmtId="0" fontId="25" fillId="0" borderId="21" xfId="58" applyFont="1" applyFill="1" applyBorder="1" applyAlignment="1" applyProtection="1">
      <alignment horizontal="right" wrapText="1"/>
      <protection/>
    </xf>
    <xf numFmtId="0" fontId="21" fillId="0" borderId="12" xfId="58" applyFont="1" applyFill="1" applyBorder="1" applyAlignment="1" applyProtection="1">
      <alignment horizontal="right" wrapText="1"/>
      <protection/>
    </xf>
    <xf numFmtId="0" fontId="29" fillId="0" borderId="23" xfId="58" applyFont="1" applyFill="1" applyBorder="1" applyAlignment="1" applyProtection="1">
      <alignment horizontal="right" wrapText="1"/>
      <protection/>
    </xf>
    <xf numFmtId="174" fontId="25" fillId="0" borderId="23" xfId="58" applyNumberFormat="1" applyFont="1" applyFill="1" applyBorder="1" applyAlignment="1">
      <alignment horizontal="right" wrapText="1" shrinkToFit="1"/>
      <protection/>
    </xf>
    <xf numFmtId="174" fontId="25" fillId="0" borderId="24" xfId="58" applyNumberFormat="1" applyFont="1" applyFill="1" applyBorder="1" applyAlignment="1">
      <alignment horizontal="right" wrapText="1" shrinkToFit="1"/>
      <protection/>
    </xf>
    <xf numFmtId="0" fontId="21" fillId="27" borderId="14" xfId="58" applyFont="1" applyFill="1" applyBorder="1" applyAlignment="1">
      <alignment horizontal="right" wrapText="1"/>
      <protection/>
    </xf>
    <xf numFmtId="174" fontId="24" fillId="0" borderId="25" xfId="58" applyNumberFormat="1" applyFont="1" applyFill="1" applyBorder="1" applyAlignment="1">
      <alignment horizontal="right" wrapText="1" shrinkToFit="1"/>
      <protection/>
    </xf>
    <xf numFmtId="0" fontId="25" fillId="0" borderId="26" xfId="58" applyFont="1" applyBorder="1" applyAlignment="1">
      <alignment horizontal="right" wrapText="1"/>
      <protection/>
    </xf>
    <xf numFmtId="0" fontId="25" fillId="0" borderId="27" xfId="58" applyFont="1" applyFill="1" applyBorder="1" applyAlignment="1">
      <alignment horizontal="right" wrapText="1"/>
      <protection/>
    </xf>
    <xf numFmtId="0" fontId="25" fillId="0" borderId="20" xfId="0" applyFont="1" applyFill="1" applyBorder="1" applyAlignment="1">
      <alignment/>
    </xf>
    <xf numFmtId="0" fontId="25" fillId="0" borderId="15" xfId="58" applyFont="1" applyBorder="1" applyAlignment="1">
      <alignment horizontal="right" wrapText="1"/>
      <protection/>
    </xf>
    <xf numFmtId="0" fontId="25" fillId="0" borderId="20" xfId="58" applyFont="1" applyFill="1" applyBorder="1" applyAlignment="1">
      <alignment horizontal="right" wrapText="1"/>
      <protection/>
    </xf>
    <xf numFmtId="0" fontId="25" fillId="0" borderId="23" xfId="58" applyFont="1" applyFill="1" applyBorder="1" applyAlignment="1">
      <alignment horizontal="right" wrapText="1"/>
      <protection/>
    </xf>
    <xf numFmtId="0" fontId="24" fillId="27" borderId="28" xfId="58" applyFont="1" applyFill="1" applyBorder="1" applyAlignment="1">
      <alignment horizontal="right" wrapText="1"/>
      <protection/>
    </xf>
    <xf numFmtId="0" fontId="24" fillId="0" borderId="29" xfId="64" applyFont="1" applyFill="1" applyBorder="1" applyAlignment="1" applyProtection="1">
      <alignment horizontal="right" wrapText="1"/>
      <protection/>
    </xf>
    <xf numFmtId="174" fontId="24" fillId="0" borderId="29" xfId="58" applyNumberFormat="1" applyFont="1" applyFill="1" applyBorder="1" applyAlignment="1">
      <alignment horizontal="right" wrapText="1" shrinkToFit="1"/>
      <protection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14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30" xfId="64" applyFont="1" applyFill="1" applyBorder="1" applyAlignment="1" applyProtection="1">
      <alignment horizontal="center" vertical="center" wrapText="1"/>
      <protection/>
    </xf>
    <xf numFmtId="0" fontId="24" fillId="0" borderId="14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30" xfId="64" applyFont="1" applyFill="1" applyBorder="1" applyAlignment="1" applyProtection="1">
      <alignment horizontal="center" wrapText="1"/>
      <protection/>
    </xf>
    <xf numFmtId="177" fontId="24" fillId="0" borderId="20" xfId="0" applyNumberFormat="1" applyFont="1" applyFill="1" applyBorder="1" applyAlignment="1">
      <alignment horizontal="center" vertical="center"/>
    </xf>
    <xf numFmtId="176" fontId="24" fillId="0" borderId="20" xfId="0" applyNumberFormat="1" applyFont="1" applyFill="1" applyBorder="1" applyAlignment="1">
      <alignment horizontal="center" vertical="center"/>
    </xf>
    <xf numFmtId="177" fontId="36" fillId="0" borderId="20" xfId="54" applyNumberFormat="1" applyFont="1" applyFill="1" applyBorder="1">
      <alignment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1">
      <selection activeCell="E32" sqref="E32"/>
    </sheetView>
  </sheetViews>
  <sheetFormatPr defaultColWidth="9.125" defaultRowHeight="12.75"/>
  <cols>
    <col min="1" max="1" width="11.50390625" style="4" customWidth="1"/>
    <col min="2" max="2" width="51.625" style="4" customWidth="1"/>
    <col min="3" max="3" width="19.50390625" style="4" customWidth="1"/>
    <col min="4" max="4" width="14.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625" style="4" bestFit="1" customWidth="1"/>
    <col min="10" max="16384" width="9.125" style="4" customWidth="1"/>
  </cols>
  <sheetData>
    <row r="1" spans="1:5" ht="22.5">
      <c r="A1" s="64" t="s">
        <v>23</v>
      </c>
      <c r="B1" s="64"/>
      <c r="C1" s="64"/>
      <c r="D1" s="64"/>
      <c r="E1" s="64"/>
    </row>
    <row r="2" spans="1:5" ht="22.5">
      <c r="A2" s="64" t="s">
        <v>53</v>
      </c>
      <c r="B2" s="64"/>
      <c r="C2" s="64"/>
      <c r="D2" s="64"/>
      <c r="E2" s="64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65" t="s">
        <v>6</v>
      </c>
      <c r="B5" s="66"/>
      <c r="C5" s="66"/>
      <c r="D5" s="66"/>
      <c r="E5" s="67"/>
    </row>
    <row r="6" spans="1:5" ht="29.25" customHeight="1" thickBot="1">
      <c r="A6" s="14">
        <v>10000000</v>
      </c>
      <c r="B6" s="15" t="s">
        <v>2</v>
      </c>
      <c r="C6" s="16">
        <f>C7+C8+C9</f>
        <v>8545</v>
      </c>
      <c r="D6" s="16">
        <f>D7+D8+D9</f>
        <v>8677.848849999998</v>
      </c>
      <c r="E6" s="17">
        <f aca="true" t="shared" si="0" ref="E6:E23">D6/C6*100</f>
        <v>101.5546968987712</v>
      </c>
    </row>
    <row r="7" spans="1:5" ht="38.25" customHeight="1">
      <c r="A7" s="39">
        <v>11010000</v>
      </c>
      <c r="B7" s="40" t="s">
        <v>10</v>
      </c>
      <c r="C7" s="41">
        <v>8440</v>
      </c>
      <c r="D7" s="41">
        <v>8333.4</v>
      </c>
      <c r="E7" s="35">
        <f t="shared" si="0"/>
        <v>98.73696682464454</v>
      </c>
    </row>
    <row r="8" spans="1:5" ht="39" customHeight="1">
      <c r="A8" s="42" t="s">
        <v>22</v>
      </c>
      <c r="B8" s="43" t="s">
        <v>21</v>
      </c>
      <c r="C8" s="41"/>
      <c r="D8" s="41">
        <v>3.818</v>
      </c>
      <c r="E8" s="35"/>
    </row>
    <row r="9" spans="1:5" ht="39" customHeight="1" thickBot="1">
      <c r="A9" s="42">
        <v>13000000</v>
      </c>
      <c r="B9" s="43" t="s">
        <v>48</v>
      </c>
      <c r="C9" s="41">
        <v>105</v>
      </c>
      <c r="D9" s="41">
        <v>340.63085</v>
      </c>
      <c r="E9" s="35" t="s">
        <v>52</v>
      </c>
    </row>
    <row r="10" spans="1:5" ht="27" customHeight="1" thickBot="1">
      <c r="A10" s="44">
        <v>20000000</v>
      </c>
      <c r="B10" s="45" t="s">
        <v>3</v>
      </c>
      <c r="C10" s="36">
        <f>C11+C14+C12+C13</f>
        <v>176</v>
      </c>
      <c r="D10" s="36">
        <f>D11+D14+D12+D13</f>
        <v>196.859</v>
      </c>
      <c r="E10" s="35">
        <f t="shared" si="0"/>
        <v>111.85170454545454</v>
      </c>
    </row>
    <row r="11" spans="1:5" ht="59.25" customHeight="1">
      <c r="A11" s="39" t="s">
        <v>24</v>
      </c>
      <c r="B11" s="40" t="s">
        <v>25</v>
      </c>
      <c r="C11" s="46">
        <v>0</v>
      </c>
      <c r="D11" s="41">
        <v>7.259</v>
      </c>
      <c r="E11" s="35" t="e">
        <f t="shared" si="0"/>
        <v>#DIV/0!</v>
      </c>
    </row>
    <row r="12" spans="1:9" ht="41.25" customHeight="1">
      <c r="A12" s="42" t="s">
        <v>28</v>
      </c>
      <c r="B12" s="43" t="s">
        <v>29</v>
      </c>
      <c r="C12" s="46">
        <v>116</v>
      </c>
      <c r="D12" s="41">
        <v>106.2</v>
      </c>
      <c r="E12" s="35">
        <f t="shared" si="0"/>
        <v>91.55172413793103</v>
      </c>
      <c r="I12" s="6"/>
    </row>
    <row r="13" spans="1:5" ht="54.75" customHeight="1">
      <c r="A13" s="47" t="s">
        <v>49</v>
      </c>
      <c r="B13" s="48" t="s">
        <v>50</v>
      </c>
      <c r="C13" s="46">
        <v>60</v>
      </c>
      <c r="D13" s="41">
        <v>58.4</v>
      </c>
      <c r="E13" s="35">
        <f t="shared" si="0"/>
        <v>97.33333333333333</v>
      </c>
    </row>
    <row r="14" spans="1:5" ht="41.25" customHeight="1" thickBot="1">
      <c r="A14" s="47" t="s">
        <v>26</v>
      </c>
      <c r="B14" s="48" t="s">
        <v>27</v>
      </c>
      <c r="C14" s="46">
        <v>0</v>
      </c>
      <c r="D14" s="41">
        <v>25</v>
      </c>
      <c r="E14" s="35"/>
    </row>
    <row r="15" spans="1:5" ht="28.5" customHeight="1" hidden="1" thickBot="1">
      <c r="A15" s="44" t="s">
        <v>37</v>
      </c>
      <c r="B15" s="49" t="s">
        <v>38</v>
      </c>
      <c r="C15" s="36">
        <f>C16</f>
        <v>0</v>
      </c>
      <c r="D15" s="36">
        <f>D16</f>
        <v>0</v>
      </c>
      <c r="E15" s="35" t="e">
        <f t="shared" si="0"/>
        <v>#DIV/0!</v>
      </c>
    </row>
    <row r="16" spans="1:5" ht="70.5" hidden="1" thickBot="1">
      <c r="A16" s="39" t="s">
        <v>39</v>
      </c>
      <c r="B16" s="50" t="s">
        <v>40</v>
      </c>
      <c r="C16" s="51"/>
      <c r="D16" s="52"/>
      <c r="E16" s="35" t="e">
        <f t="shared" si="0"/>
        <v>#DIV/0!</v>
      </c>
    </row>
    <row r="17" spans="1:5" ht="18" thickBot="1">
      <c r="A17" s="53"/>
      <c r="B17" s="25" t="s">
        <v>8</v>
      </c>
      <c r="C17" s="54">
        <f>C6+C10+C15</f>
        <v>8721</v>
      </c>
      <c r="D17" s="54">
        <f>D6+D10+D15</f>
        <v>8874.707849999999</v>
      </c>
      <c r="E17" s="35">
        <f t="shared" si="0"/>
        <v>101.76250257997934</v>
      </c>
    </row>
    <row r="18" spans="1:5" ht="22.5" customHeight="1" thickBot="1">
      <c r="A18" s="44" t="s">
        <v>5</v>
      </c>
      <c r="B18" s="49" t="s">
        <v>7</v>
      </c>
      <c r="C18" s="36">
        <f>C19+C22+C20+C21</f>
        <v>29037.68</v>
      </c>
      <c r="D18" s="36">
        <f>D19+D22+D20+D21</f>
        <v>26786.300000000003</v>
      </c>
      <c r="E18" s="35">
        <f t="shared" si="0"/>
        <v>92.24669463951668</v>
      </c>
    </row>
    <row r="19" spans="1:5" s="22" customFormat="1" ht="39.75" customHeight="1">
      <c r="A19" s="55">
        <v>41020000</v>
      </c>
      <c r="B19" s="56" t="s">
        <v>42</v>
      </c>
      <c r="C19" s="57">
        <v>2044.4</v>
      </c>
      <c r="D19" s="57">
        <v>1703.7</v>
      </c>
      <c r="E19" s="35">
        <f t="shared" si="0"/>
        <v>83.33496380356095</v>
      </c>
    </row>
    <row r="20" spans="1:5" s="22" customFormat="1" ht="39.75" customHeight="1">
      <c r="A20" s="58">
        <v>41030000</v>
      </c>
      <c r="B20" s="59" t="s">
        <v>43</v>
      </c>
      <c r="C20" s="41">
        <v>10364</v>
      </c>
      <c r="D20" s="41">
        <v>9324.4</v>
      </c>
      <c r="E20" s="35">
        <f t="shared" si="0"/>
        <v>89.96912389038981</v>
      </c>
    </row>
    <row r="21" spans="1:5" s="22" customFormat="1" ht="39.75" customHeight="1">
      <c r="A21" s="58">
        <v>41040000</v>
      </c>
      <c r="B21" s="60" t="s">
        <v>44</v>
      </c>
      <c r="C21" s="57">
        <v>2411.6</v>
      </c>
      <c r="D21" s="57">
        <v>2196.5</v>
      </c>
      <c r="E21" s="35">
        <f t="shared" si="0"/>
        <v>91.08061038314813</v>
      </c>
    </row>
    <row r="22" spans="1:9" s="22" customFormat="1" ht="39.75" customHeight="1" thickBot="1">
      <c r="A22" s="58">
        <v>41050000</v>
      </c>
      <c r="B22" s="59" t="s">
        <v>45</v>
      </c>
      <c r="C22" s="57">
        <v>14217.68</v>
      </c>
      <c r="D22" s="57">
        <v>13561.7</v>
      </c>
      <c r="E22" s="35">
        <f t="shared" si="0"/>
        <v>95.38616708211185</v>
      </c>
      <c r="G22" s="23"/>
      <c r="H22" s="23"/>
      <c r="I22" s="23"/>
    </row>
    <row r="23" spans="1:9" ht="29.25" customHeight="1" thickBot="1">
      <c r="A23" s="61"/>
      <c r="B23" s="62" t="s">
        <v>9</v>
      </c>
      <c r="C23" s="63">
        <f>C18+C17</f>
        <v>37758.68</v>
      </c>
      <c r="D23" s="63">
        <f>D18+D17</f>
        <v>35661.00785</v>
      </c>
      <c r="E23" s="35">
        <f t="shared" si="0"/>
        <v>94.44452997297576</v>
      </c>
      <c r="G23" s="8"/>
      <c r="H23" s="8"/>
      <c r="I23" s="7"/>
    </row>
    <row r="24" spans="1:9" s="18" customFormat="1" ht="41.25" customHeight="1" thickBot="1">
      <c r="A24" s="24"/>
      <c r="B24" s="25" t="s">
        <v>51</v>
      </c>
      <c r="C24" s="36"/>
      <c r="D24" s="36">
        <v>0</v>
      </c>
      <c r="E24" s="35"/>
      <c r="G24" s="19"/>
      <c r="H24" s="19"/>
      <c r="I24" s="19"/>
    </row>
    <row r="25" spans="1:5" s="30" customFormat="1" ht="21.75" customHeight="1" thickBot="1">
      <c r="A25" s="68" t="s">
        <v>11</v>
      </c>
      <c r="B25" s="69"/>
      <c r="C25" s="69"/>
      <c r="D25" s="69"/>
      <c r="E25" s="70"/>
    </row>
    <row r="26" spans="1:5" s="29" customFormat="1" ht="22.5" customHeight="1">
      <c r="A26" s="31" t="s">
        <v>30</v>
      </c>
      <c r="B26" s="37" t="s">
        <v>12</v>
      </c>
      <c r="C26" s="73">
        <v>1864.152</v>
      </c>
      <c r="D26" s="73">
        <v>1123.4874699999998</v>
      </c>
      <c r="E26" s="32">
        <f aca="true" t="shared" si="1" ref="E26:E34">IF(C26=0,"",IF(D26/C26*100&gt;=200,"В/100",D26/C26*100))</f>
        <v>60.2680183804754</v>
      </c>
    </row>
    <row r="27" spans="1:5" s="29" customFormat="1" ht="30" customHeight="1">
      <c r="A27" s="31" t="s">
        <v>31</v>
      </c>
      <c r="B27" s="37" t="s">
        <v>13</v>
      </c>
      <c r="C27" s="73">
        <v>19015.265</v>
      </c>
      <c r="D27" s="73">
        <v>11282.987889999999</v>
      </c>
      <c r="E27" s="32">
        <f t="shared" si="1"/>
        <v>59.33647461657778</v>
      </c>
    </row>
    <row r="28" spans="1:5" s="29" customFormat="1" ht="19.5" customHeight="1">
      <c r="A28" s="31" t="s">
        <v>32</v>
      </c>
      <c r="B28" s="37" t="s">
        <v>14</v>
      </c>
      <c r="C28" s="73">
        <v>22860.732</v>
      </c>
      <c r="D28" s="73">
        <v>17135.17009</v>
      </c>
      <c r="E28" s="32">
        <f t="shared" si="1"/>
        <v>74.95459939777956</v>
      </c>
    </row>
    <row r="29" spans="1:5" s="29" customFormat="1" ht="42" customHeight="1">
      <c r="A29" s="31" t="s">
        <v>33</v>
      </c>
      <c r="B29" s="37" t="s">
        <v>19</v>
      </c>
      <c r="C29" s="73">
        <v>2555.6510000000003</v>
      </c>
      <c r="D29" s="73">
        <v>1677.67006</v>
      </c>
      <c r="E29" s="32">
        <f t="shared" si="1"/>
        <v>65.64550715258068</v>
      </c>
    </row>
    <row r="30" spans="1:5" s="29" customFormat="1" ht="25.5" customHeight="1">
      <c r="A30" s="31" t="s">
        <v>34</v>
      </c>
      <c r="B30" s="37" t="s">
        <v>15</v>
      </c>
      <c r="C30" s="73">
        <v>1082.035</v>
      </c>
      <c r="D30" s="73">
        <v>564.46316</v>
      </c>
      <c r="E30" s="32">
        <f>IF(C30=0,"",IF(D30/C30*100&gt;=200,"В/100",D30/C30*100))</f>
        <v>52.166811609605965</v>
      </c>
    </row>
    <row r="31" spans="1:5" s="29" customFormat="1" ht="25.5" customHeight="1">
      <c r="A31" s="31" t="s">
        <v>35</v>
      </c>
      <c r="B31" s="37" t="s">
        <v>16</v>
      </c>
      <c r="C31" s="73">
        <v>897.1</v>
      </c>
      <c r="D31" s="73">
        <v>282.94494000000003</v>
      </c>
      <c r="E31" s="32">
        <f>IF(C31=0,"",IF(D31/C31*100&gt;=200,"В/100",D31/C31*100))</f>
        <v>31.539955411882737</v>
      </c>
    </row>
    <row r="32" spans="1:5" s="29" customFormat="1" ht="30" customHeight="1">
      <c r="A32" s="31" t="s">
        <v>36</v>
      </c>
      <c r="B32" s="37" t="s">
        <v>47</v>
      </c>
      <c r="C32" s="73">
        <v>542</v>
      </c>
      <c r="D32" s="73">
        <v>71.215</v>
      </c>
      <c r="E32" s="32">
        <f t="shared" si="1"/>
        <v>13.13929889298893</v>
      </c>
    </row>
    <row r="33" spans="1:5" s="29" customFormat="1" ht="40.5" customHeight="1" thickBot="1">
      <c r="A33" s="33" t="s">
        <v>46</v>
      </c>
      <c r="B33" s="38" t="s">
        <v>17</v>
      </c>
      <c r="C33" s="73">
        <v>1022.277</v>
      </c>
      <c r="D33" s="73">
        <v>1022.277</v>
      </c>
      <c r="E33" s="34">
        <f t="shared" si="1"/>
        <v>100</v>
      </c>
    </row>
    <row r="34" spans="1:5" s="20" customFormat="1" ht="23.25" customHeight="1" thickBot="1">
      <c r="A34" s="27"/>
      <c r="B34" s="28" t="s">
        <v>18</v>
      </c>
      <c r="C34" s="71">
        <f>SUM(C26:C33)</f>
        <v>49839.21200000001</v>
      </c>
      <c r="D34" s="72">
        <f>SUM(D26:D33)</f>
        <v>33160.21561</v>
      </c>
      <c r="E34" s="26">
        <f t="shared" si="1"/>
        <v>66.53438984950243</v>
      </c>
    </row>
    <row r="35" s="18" customFormat="1" ht="12.75"/>
    <row r="36" spans="2:5" s="18" customFormat="1" ht="13.5">
      <c r="B36" s="19"/>
      <c r="C36" s="21"/>
      <c r="D36" s="21"/>
      <c r="E36" s="21"/>
    </row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User108</cp:lastModifiedBy>
  <cp:lastPrinted>2019-12-03T14:30:04Z</cp:lastPrinted>
  <dcterms:created xsi:type="dcterms:W3CDTF">2015-04-06T06:03:14Z</dcterms:created>
  <dcterms:modified xsi:type="dcterms:W3CDTF">2020-04-13T13:00:25Z</dcterms:modified>
  <cp:category/>
  <cp:version/>
  <cp:contentType/>
  <cp:contentStatus/>
</cp:coreProperties>
</file>